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inetpub\wwwroot\morina-nl\support\excel\het-gemiddelde-cijfer-berekenen\"/>
    </mc:Choice>
  </mc:AlternateContent>
  <xr:revisionPtr revIDLastSave="0" documentId="13_ncr:1_{9CF0962C-4244-4963-B441-9652EFC9E5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jferoverzicht" sheetId="1" r:id="rId1"/>
    <sheet name="Studentrappor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B5" i="2"/>
  <c r="B2" i="2"/>
  <c r="C18" i="2"/>
  <c r="B18" i="2"/>
  <c r="C17" i="2"/>
  <c r="B17" i="2"/>
  <c r="C16" i="2"/>
  <c r="B16" i="2"/>
  <c r="B15" i="2"/>
  <c r="C14" i="2"/>
  <c r="B14" i="2"/>
  <c r="I11" i="2"/>
  <c r="C10" i="2"/>
  <c r="I9" i="2"/>
  <c r="C9" i="2"/>
  <c r="E12" i="1"/>
  <c r="F18" i="2" s="1"/>
  <c r="D12" i="1"/>
  <c r="E18" i="2" s="1"/>
  <c r="E11" i="1"/>
  <c r="F17" i="2" s="1"/>
  <c r="D11" i="1"/>
  <c r="E17" i="2" s="1"/>
  <c r="E10" i="1"/>
  <c r="F16" i="2" s="1"/>
  <c r="D10" i="1"/>
  <c r="E16" i="2" s="1"/>
  <c r="E9" i="1"/>
  <c r="F15" i="2" s="1"/>
  <c r="D9" i="1"/>
  <c r="E15" i="2" s="1"/>
  <c r="E8" i="1"/>
  <c r="F14" i="2" s="1"/>
  <c r="D8" i="1"/>
  <c r="E17" i="1"/>
  <c r="E14" i="2" l="1"/>
  <c r="I10" i="2"/>
  <c r="C11" i="2"/>
  <c r="C14" i="1"/>
  <c r="F5" i="2"/>
  <c r="E14" i="1" l="1"/>
  <c r="D14" i="1"/>
  <c r="I5" i="2"/>
</calcChain>
</file>

<file path=xl/sharedStrings.xml><?xml version="1.0" encoding="utf-8"?>
<sst xmlns="http://schemas.openxmlformats.org/spreadsheetml/2006/main" count="32" uniqueCount="25">
  <si>
    <t>Naam invullen</t>
  </si>
  <si>
    <t>Eindcijfer</t>
  </si>
  <si>
    <t>Examen</t>
  </si>
  <si>
    <t>Cijfer</t>
  </si>
  <si>
    <t>Behaald?</t>
  </si>
  <si>
    <t>Opmerking</t>
  </si>
  <si>
    <t>Voortgang</t>
  </si>
  <si>
    <t>Eindcijfer overzicht</t>
  </si>
  <si>
    <t>Samenvatting</t>
  </si>
  <si>
    <t>Gemiddeld cijfer</t>
  </si>
  <si>
    <t>Hoogste cijfer</t>
  </si>
  <si>
    <t>Laagste cijfer</t>
  </si>
  <si>
    <t>Behaalde examens</t>
  </si>
  <si>
    <t>Examens bijwerken</t>
  </si>
  <si>
    <t>Totaal aantal examens</t>
  </si>
  <si>
    <t>Aanbeveling</t>
  </si>
  <si>
    <t>Kolom1</t>
  </si>
  <si>
    <t>Focus op de examen(s) met “Nee” bij behaald en werk de opmerkingen bij na de herkansing of verbetering</t>
  </si>
  <si>
    <t>Naam student</t>
  </si>
  <si>
    <t>Studentnummer</t>
  </si>
  <si>
    <t>Schrijven A2</t>
  </si>
  <si>
    <t>Gesprekken B1</t>
  </si>
  <si>
    <t>Spreken A2</t>
  </si>
  <si>
    <t>Lezen B1</t>
  </si>
  <si>
    <t>Luisteren 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</si>
</sst>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name val="Carlito"/>
    </font>
    <font>
      <b/>
      <sz val="22"/>
      <color rgb="FFFFFFFF"/>
      <name val="Carlito"/>
    </font>
    <font>
      <b/>
      <sz val="11"/>
      <color rgb="FF0F172A"/>
      <name val="Carlito"/>
    </font>
    <font>
      <b/>
      <sz val="11"/>
      <color rgb="FF64748B"/>
      <name val="Carlito"/>
    </font>
    <font>
      <b/>
      <sz val="11"/>
      <color rgb="FFFFFFFF"/>
      <name val="Carlito"/>
    </font>
    <font>
      <sz val="11"/>
      <name val="Carlito"/>
    </font>
    <font>
      <sz val="12"/>
      <color rgb="FF0F172A"/>
      <name val="Carlito"/>
    </font>
    <font>
      <b/>
      <sz val="18"/>
      <color rgb="FFFFFFFF"/>
      <name val="Carlito"/>
    </font>
    <font>
      <b/>
      <sz val="14"/>
      <color rgb="FF0F172A"/>
      <name val="Carlito"/>
    </font>
    <font>
      <sz val="11"/>
      <color rgb="FF0F172A"/>
      <name val="Carlito"/>
    </font>
    <font>
      <b/>
      <sz val="18"/>
      <color rgb="FF0F172A"/>
      <name val="Carlito"/>
    </font>
    <font>
      <b/>
      <sz val="11"/>
      <name val="Carlito"/>
    </font>
    <font>
      <sz val="8"/>
      <name val="Carlito"/>
    </font>
    <font>
      <b/>
      <sz val="20"/>
      <name val="Carlito"/>
    </font>
    <font>
      <sz val="14"/>
      <name val="Carlito"/>
    </font>
    <font>
      <b/>
      <sz val="14"/>
      <name val="Carlito"/>
    </font>
    <font>
      <sz val="11"/>
      <color rgb="FF64748B"/>
      <name val="Carli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0" fontId="0" fillId="0" borderId="2" xfId="0" applyBorder="1"/>
    <xf numFmtId="164" fontId="9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1" fontId="9" fillId="0" borderId="3" xfId="0" applyNumberFormat="1" applyFont="1" applyBorder="1" applyAlignment="1">
      <alignment vertical="center"/>
    </xf>
    <xf numFmtId="9" fontId="2" fillId="0" borderId="1" xfId="0" applyNumberFormat="1" applyFont="1" applyBorder="1" applyAlignment="1">
      <alignment horizontal="right" vertical="center"/>
    </xf>
    <xf numFmtId="9" fontId="9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3" xfId="0" applyFill="1" applyBorder="1"/>
    <xf numFmtId="0" fontId="15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/>
    <xf numFmtId="0" fontId="11" fillId="0" borderId="3" xfId="0" applyFont="1" applyBorder="1"/>
    <xf numFmtId="0" fontId="0" fillId="0" borderId="3" xfId="0" applyBorder="1" applyAlignment="1">
      <alignment vertical="center" wrapText="1"/>
    </xf>
    <xf numFmtId="0" fontId="0" fillId="3" borderId="3" xfId="0" applyFill="1" applyBorder="1"/>
    <xf numFmtId="0" fontId="13" fillId="0" borderId="3" xfId="0" applyFont="1" applyBorder="1" applyAlignment="1">
      <alignment horizontal="center" vertical="center"/>
    </xf>
    <xf numFmtId="0" fontId="0" fillId="0" borderId="3" xfId="0" applyBorder="1"/>
    <xf numFmtId="0" fontId="11" fillId="0" borderId="3" xfId="0" applyFont="1" applyBorder="1" applyAlignment="1">
      <alignment horizontal="center"/>
    </xf>
    <xf numFmtId="164" fontId="10" fillId="0" borderId="4" xfId="0" applyNumberFormat="1" applyFont="1" applyBorder="1" applyAlignment="1">
      <alignment horizontal="center" vertical="center"/>
    </xf>
    <xf numFmtId="0" fontId="0" fillId="0" borderId="4" xfId="0" applyBorder="1"/>
    <xf numFmtId="9" fontId="10" fillId="0" borderId="4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4" fillId="0" borderId="3" xfId="0" applyFont="1" applyBorder="1"/>
  </cellXfs>
  <cellStyles count="2">
    <cellStyle name="Normal" xfId="1" xr:uid="{00000000-0005-0000-0000-000000000000}"/>
    <cellStyle name="Standaard" xfId="0" builtinId="0"/>
  </cellStyles>
  <dxfs count="21">
    <dxf>
      <font>
        <b/>
        <color rgb="FF991B1B"/>
      </font>
      <fill>
        <patternFill>
          <bgColor rgb="FFFEE2E2"/>
        </patternFill>
      </fill>
    </dxf>
    <dxf>
      <font>
        <b/>
        <color rgb="FF166534"/>
      </font>
      <fill>
        <patternFill>
          <bgColor rgb="FFDCFCE7"/>
        </patternFill>
      </fill>
    </dxf>
    <dxf>
      <font>
        <b/>
        <color rgb="FF991B1B"/>
      </font>
      <fill>
        <patternFill>
          <bgColor rgb="FFFEE2E2"/>
        </patternFill>
      </fill>
    </dxf>
    <dxf>
      <font>
        <b/>
        <color rgb="FF166534"/>
      </font>
      <fill>
        <patternFill>
          <bgColor rgb="FFDCFCE7"/>
        </patternFill>
      </fill>
    </dxf>
    <dxf>
      <font>
        <color rgb="FFB91C1C"/>
      </font>
      <fill>
        <patternFill>
          <bgColor rgb="FFFEE2E2"/>
        </patternFill>
      </fill>
    </dxf>
    <dxf>
      <font>
        <color rgb="FF166534"/>
      </font>
      <fill>
        <patternFill>
          <bgColor rgb="FFDCFCE7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F172A"/>
        <name val="Carlit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Cijfer</c:v>
          </c:tx>
          <c:invertIfNegative val="1"/>
          <c:cat>
            <c:strRef>
              <c:f>Studentrapport!$B$14:$B$18</c:f>
              <c:strCache>
                <c:ptCount val="5"/>
                <c:pt idx="0">
                  <c:v>Lezen B1</c:v>
                </c:pt>
                <c:pt idx="1">
                  <c:v>Luisteren B1</c:v>
                </c:pt>
                <c:pt idx="2">
                  <c:v>Schrijven A2</c:v>
                </c:pt>
                <c:pt idx="3">
                  <c:v>Gesprekken B1</c:v>
                </c:pt>
                <c:pt idx="4">
                  <c:v>Spreken A2</c:v>
                </c:pt>
              </c:strCache>
            </c:strRef>
          </c:cat>
          <c:val>
            <c:numRef>
              <c:f>Studentrapport!$C$14:$C$18</c:f>
              <c:numCache>
                <c:formatCode>0.0</c:formatCode>
                <c:ptCount val="5"/>
                <c:pt idx="0">
                  <c:v>5.5</c:v>
                </c:pt>
                <c:pt idx="1">
                  <c:v>6.2</c:v>
                </c:pt>
                <c:pt idx="2">
                  <c:v>6.9</c:v>
                </c:pt>
                <c:pt idx="3">
                  <c:v>5.2</c:v>
                </c:pt>
                <c:pt idx="4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7-4091-BF5D-9DEAFB93D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.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666751</xdr:colOff>
      <xdr:row>19</xdr:row>
      <xdr:rowOff>47624</xdr:rowOff>
    </xdr:from>
    <xdr:to>
      <xdr:col>9</xdr:col>
      <xdr:colOff>1057275</xdr:colOff>
      <xdr:row>32</xdr:row>
      <xdr:rowOff>28574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sultatenTabel" displayName="ResultatenTabel" ref="B7:E12" headerRowDxfId="20" dataDxfId="19" totalsRowDxfId="18">
  <tableColumns count="4">
    <tableColumn id="1" xr3:uid="{00000000-0010-0000-0000-000001000000}" name="Examen" dataDxfId="17"/>
    <tableColumn id="2" xr3:uid="{00000000-0010-0000-0000-000002000000}" name="Cijfer" dataDxfId="16"/>
    <tableColumn id="3" xr3:uid="{00000000-0010-0000-0000-000003000000}" name="Behaald?" dataDxfId="15"/>
    <tableColumn id="4" xr3:uid="{00000000-0010-0000-0000-000004000000}" name="Opmerking" dataDxfId="1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tudentReportTable" displayName="StudentReportTable" ref="B13:F18" headerRowDxfId="13" dataDxfId="12" totalsRowDxfId="11">
  <tableColumns count="5">
    <tableColumn id="1" xr3:uid="{00000000-0010-0000-0100-000001000000}" name="Examen" dataDxfId="10"/>
    <tableColumn id="2" xr3:uid="{00000000-0010-0000-0100-000002000000}" name="Cijfer" dataDxfId="9"/>
    <tableColumn id="5" xr3:uid="{4921D5B3-E4F3-414E-B826-2781E7B9D43E}" name="Kolom1" dataDxfId="8"/>
    <tableColumn id="3" xr3:uid="{00000000-0010-0000-0100-000003000000}" name="Behaald?" dataDxfId="7"/>
    <tableColumn id="4" xr3:uid="{00000000-0010-0000-0100-000004000000}" name="Opmerking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7"/>
  <sheetViews>
    <sheetView tabSelected="1" workbookViewId="0">
      <selection activeCell="E29" sqref="E29"/>
    </sheetView>
  </sheetViews>
  <sheetFormatPr defaultRowHeight="14.25"/>
  <cols>
    <col min="1" max="1" width="9.25" customWidth="1"/>
    <col min="2" max="2" width="23.75" customWidth="1"/>
    <col min="3" max="4" width="14" customWidth="1"/>
    <col min="5" max="5" width="18" customWidth="1"/>
  </cols>
  <sheetData>
    <row r="2" spans="2:5">
      <c r="B2" s="20" t="s">
        <v>18</v>
      </c>
      <c r="C2" s="20"/>
      <c r="D2" s="20"/>
      <c r="E2" s="20"/>
    </row>
    <row r="3" spans="2:5" ht="27" customHeight="1">
      <c r="B3" s="21" t="s">
        <v>0</v>
      </c>
      <c r="C3" s="21"/>
      <c r="D3" s="21"/>
      <c r="E3" s="21"/>
    </row>
    <row r="4" spans="2:5" ht="18.75" customHeight="1">
      <c r="B4" s="18" t="s">
        <v>7</v>
      </c>
      <c r="C4" s="19"/>
      <c r="D4" s="19"/>
      <c r="E4" s="19"/>
    </row>
    <row r="5" spans="2:5" ht="24" customHeight="1">
      <c r="B5" s="11" t="s">
        <v>19</v>
      </c>
      <c r="C5" s="22">
        <v>123456</v>
      </c>
      <c r="D5" s="23"/>
    </row>
    <row r="6" spans="2:5" ht="20.25" customHeight="1"/>
    <row r="7" spans="2:5" ht="24" customHeight="1">
      <c r="B7" s="7" t="s">
        <v>2</v>
      </c>
      <c r="C7" s="7" t="s">
        <v>3</v>
      </c>
      <c r="D7" s="7" t="s">
        <v>4</v>
      </c>
      <c r="E7" s="7" t="s">
        <v>5</v>
      </c>
    </row>
    <row r="8" spans="2:5" ht="21.95" customHeight="1">
      <c r="B8" s="8" t="s">
        <v>23</v>
      </c>
      <c r="C8" s="9">
        <v>5.5</v>
      </c>
      <c r="D8" s="10" t="str">
        <f>IF(C8&gt;=5.5,"Ja","Nee")</f>
        <v>Ja</v>
      </c>
      <c r="E8" s="8" t="str">
        <f>IF(C8&gt;=5.5,"Voldoende","Bijwerken")</f>
        <v>Voldoende</v>
      </c>
    </row>
    <row r="9" spans="2:5" ht="21.95" customHeight="1">
      <c r="B9" s="8" t="s">
        <v>24</v>
      </c>
      <c r="C9" s="9">
        <v>6.2</v>
      </c>
      <c r="D9" s="10" t="str">
        <f>IF(C9&gt;=5.5,"Ja","Nee")</f>
        <v>Ja</v>
      </c>
      <c r="E9" s="8" t="str">
        <f>IF(C9&gt;=5.5,"Voldoende","Bijwerken")</f>
        <v>Voldoende</v>
      </c>
    </row>
    <row r="10" spans="2:5" ht="21.95" customHeight="1">
      <c r="B10" s="8" t="s">
        <v>20</v>
      </c>
      <c r="C10" s="9">
        <v>6.9</v>
      </c>
      <c r="D10" s="10" t="str">
        <f>IF(C10&gt;=5.5,"Ja","Nee")</f>
        <v>Ja</v>
      </c>
      <c r="E10" s="8" t="str">
        <f>IF(C10&gt;=5.5,"Voldoende","Bijwerken")</f>
        <v>Voldoende</v>
      </c>
    </row>
    <row r="11" spans="2:5" ht="21.95" customHeight="1">
      <c r="B11" s="8" t="s">
        <v>21</v>
      </c>
      <c r="C11" s="9">
        <v>5.2</v>
      </c>
      <c r="D11" s="10" t="str">
        <f>IF(C11&gt;=5.5,"Ja","Nee")</f>
        <v>Nee</v>
      </c>
      <c r="E11" s="8" t="str">
        <f>IF(C11&gt;=5.5,"Voldoende","Bijwerken")</f>
        <v>Bijwerken</v>
      </c>
    </row>
    <row r="12" spans="2:5" ht="21.95" customHeight="1">
      <c r="B12" s="8" t="s">
        <v>22</v>
      </c>
      <c r="C12" s="9">
        <v>8.1999999999999993</v>
      </c>
      <c r="D12" s="10" t="str">
        <f>IF(C12&gt;=5.5,"Ja","Nee")</f>
        <v>Ja</v>
      </c>
      <c r="E12" s="8" t="str">
        <f>IF(C12&gt;=5.5,"Voldoende","Bijwerken")</f>
        <v>Voldoende</v>
      </c>
    </row>
    <row r="13" spans="2:5" ht="22.5" customHeight="1"/>
    <row r="14" spans="2:5" ht="24" customHeight="1">
      <c r="B14" s="5" t="s">
        <v>6</v>
      </c>
      <c r="C14" s="16">
        <f>IFERROR($E$17/10,0)</f>
        <v>0.64</v>
      </c>
      <c r="D14" s="17">
        <f>$C$14</f>
        <v>0.64</v>
      </c>
      <c r="E14" s="17">
        <f>$C$14</f>
        <v>0.64</v>
      </c>
    </row>
    <row r="17" spans="4:5" ht="18">
      <c r="D17" s="12" t="s">
        <v>1</v>
      </c>
      <c r="E17" s="6">
        <f>IFERROR(AVERAGE(C8:C12),0)</f>
        <v>6.4</v>
      </c>
    </row>
  </sheetData>
  <mergeCells count="4">
    <mergeCell ref="B4:E4"/>
    <mergeCell ref="B2:E2"/>
    <mergeCell ref="B3:E3"/>
    <mergeCell ref="C5:D5"/>
  </mergeCells>
  <conditionalFormatting sqref="C8:C12">
    <cfRule type="colorScale" priority="6">
      <colorScale>
        <cfvo type="min"/>
        <cfvo type="percentile" val="50"/>
        <cfvo type="max"/>
        <color rgb="FFFEE2E2"/>
        <color rgb="FFFEF3C7"/>
        <color rgb="FFDCFCE7"/>
      </colorScale>
    </cfRule>
  </conditionalFormatting>
  <conditionalFormatting sqref="C8:E12">
    <cfRule type="expression" dxfId="5" priority="1">
      <formula>$C8&gt;=5.5</formula>
    </cfRule>
    <cfRule type="expression" dxfId="4" priority="2">
      <formula>$C8&lt;5.5</formula>
    </cfRule>
  </conditionalFormatting>
  <conditionalFormatting sqref="C14:E14">
    <cfRule type="dataBar" priority="9">
      <dataBar>
        <cfvo type="min"/>
        <cfvo type="max"/>
        <color rgb="FF2563EB"/>
      </dataBar>
    </cfRule>
    <cfRule type="dataBar" priority="11">
      <dataBar>
        <cfvo type="min"/>
        <cfvo type="max"/>
        <color rgb="FF2563EB"/>
      </dataBar>
      <extLst>
        <ext xmlns:x14="http://schemas.microsoft.com/office/spreadsheetml/2009/9/main" uri="{B025F937-C7B1-47D3-B67F-A62EFF666E3E}">
          <x14:id>{2D082B7A-2EB6-CB5C-AB27-7BD77A87B29A}</x14:id>
        </ext>
      </extLst>
    </cfRule>
  </conditionalFormatting>
  <conditionalFormatting sqref="D8:D12">
    <cfRule type="expression" dxfId="3" priority="7">
      <formula>D8="Ja"</formula>
    </cfRule>
    <cfRule type="expression" dxfId="2" priority="8">
      <formula>D8="Nee"</formula>
    </cfRule>
  </conditionalFormatting>
  <conditionalFormatting sqref="D14:E14">
    <cfRule type="dataBar" priority="4">
      <dataBar>
        <cfvo type="min"/>
        <cfvo type="max"/>
        <color rgb="FF22C55E"/>
      </dataBar>
    </cfRule>
    <cfRule type="dataBar" priority="5">
      <dataBar>
        <cfvo type="min"/>
        <cfvo type="max"/>
        <color rgb="FF22C55E"/>
      </dataBar>
    </cfRule>
    <cfRule type="dataBar" priority="10">
      <dataBar>
        <cfvo type="min"/>
        <cfvo type="max"/>
        <color rgb="FF22C55E"/>
      </dataBar>
      <extLst>
        <ext xmlns:x14="http://schemas.microsoft.com/office/spreadsheetml/2009/9/main" uri="{B025F937-C7B1-47D3-B67F-A62EFF666E3E}">
          <x14:id>{D8916657-9775-4188-C2B5-6A6FABFC2694}</x14:id>
        </ext>
      </extLst>
    </cfRule>
  </conditionalFormatting>
  <dataValidations count="1">
    <dataValidation type="decimal" sqref="C8:C12" xr:uid="{00000000-0002-0000-0000-000000000000}">
      <formula1>1</formula1>
      <formula2>10</formula2>
    </dataValidation>
  </dataValidations>
  <pageMargins left="0.7" right="0.7" top="0.75" bottom="0.75" header="0.3" footer="0.3"/>
  <pageSetup paperSize="9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D082B7A-2EB6-CB5C-AB27-7BD77A87B29A}">
            <x14:dataBar>
              <x14:cfvo type="min"/>
              <x14:cfvo type="max"/>
              <x14:negativeFillColor auto="1"/>
              <x14:axisColor auto="1"/>
            </x14:dataBar>
          </x14:cfRule>
          <xm:sqref>C14:E14</xm:sqref>
        </x14:conditionalFormatting>
        <x14:conditionalFormatting xmlns:xm="http://schemas.microsoft.com/office/excel/2006/main">
          <x14:cfRule type="dataBar" id="{D8916657-9775-4188-C2B5-6A6FABFC2694}">
            <x14:dataBar gradient="0">
              <x14:cfvo type="min"/>
              <x14:cfvo type="max"/>
              <x14:negativeFillColor auto="1"/>
              <x14:axisColor auto="1"/>
            </x14:dataBar>
          </x14:cfRule>
          <xm:sqref>D14:E14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8"/>
  <sheetViews>
    <sheetView workbookViewId="0">
      <selection activeCell="I36" sqref="I36"/>
    </sheetView>
  </sheetViews>
  <sheetFormatPr defaultRowHeight="14.25"/>
  <cols>
    <col min="1" max="1" width="7.5" customWidth="1"/>
    <col min="2" max="2" width="19.25" customWidth="1"/>
    <col min="3" max="3" width="14" customWidth="1"/>
    <col min="4" max="4" width="6.375" customWidth="1"/>
    <col min="5" max="5" width="14" customWidth="1"/>
    <col min="6" max="6" width="18" customWidth="1"/>
    <col min="7" max="7" width="3.125" customWidth="1"/>
    <col min="8" max="8" width="2.875" customWidth="1"/>
    <col min="9" max="10" width="14" customWidth="1"/>
  </cols>
  <sheetData>
    <row r="2" spans="2:10" ht="33.950000000000003" customHeight="1">
      <c r="B2" s="29" t="str">
        <f>Cijferoverzicht!B2</f>
        <v>Naam student</v>
      </c>
      <c r="C2" s="30"/>
      <c r="D2" s="30"/>
      <c r="E2" s="30"/>
      <c r="F2" s="30"/>
      <c r="G2" s="30"/>
      <c r="H2" s="30"/>
      <c r="I2" s="30"/>
      <c r="J2" s="30"/>
    </row>
    <row r="4" spans="2:10" ht="15">
      <c r="B4" s="31" t="s">
        <v>19</v>
      </c>
      <c r="C4" s="30"/>
      <c r="D4" s="30"/>
      <c r="F4" s="31" t="s">
        <v>1</v>
      </c>
      <c r="G4" s="30"/>
      <c r="H4" s="1"/>
      <c r="I4" s="31" t="s">
        <v>6</v>
      </c>
      <c r="J4" s="30"/>
    </row>
    <row r="5" spans="2:10">
      <c r="B5" s="35">
        <f>Cijferoverzicht!C5</f>
        <v>123456</v>
      </c>
      <c r="C5" s="36"/>
      <c r="D5" s="36"/>
      <c r="F5" s="32">
        <f>Cijferoverzicht!E17</f>
        <v>6.4</v>
      </c>
      <c r="G5" s="33"/>
      <c r="H5" s="1"/>
      <c r="I5" s="34">
        <f>Cijferoverzicht!C14</f>
        <v>0.64</v>
      </c>
      <c r="J5" s="33"/>
    </row>
    <row r="6" spans="2:10">
      <c r="B6" s="36"/>
      <c r="C6" s="36"/>
      <c r="D6" s="36"/>
      <c r="F6" s="30"/>
      <c r="G6" s="30"/>
      <c r="H6" s="1"/>
      <c r="I6" s="30"/>
      <c r="J6" s="30"/>
    </row>
    <row r="8" spans="2:10" ht="15">
      <c r="B8" s="24" t="s">
        <v>8</v>
      </c>
      <c r="C8" s="25"/>
      <c r="D8" s="25"/>
      <c r="E8" s="25"/>
      <c r="F8" s="25"/>
      <c r="G8" s="25"/>
      <c r="H8" s="25"/>
      <c r="I8" s="25"/>
      <c r="J8" s="25"/>
    </row>
    <row r="9" spans="2:10">
      <c r="B9" s="13" t="s">
        <v>9</v>
      </c>
      <c r="C9" s="14">
        <f>AVERAGE(Cijferoverzicht!C8:C12)</f>
        <v>6.4</v>
      </c>
      <c r="D9" s="2"/>
      <c r="F9" s="28" t="s">
        <v>10</v>
      </c>
      <c r="G9" s="28"/>
      <c r="H9" s="28"/>
      <c r="I9" s="14">
        <f>MAX(Cijferoverzicht!C8:C12)</f>
        <v>8.1999999999999993</v>
      </c>
    </row>
    <row r="10" spans="2:10">
      <c r="B10" s="13" t="s">
        <v>11</v>
      </c>
      <c r="C10" s="14">
        <f>MIN(Cijferoverzicht!C8:C12)</f>
        <v>5.2</v>
      </c>
      <c r="D10" s="2"/>
      <c r="F10" s="28" t="s">
        <v>12</v>
      </c>
      <c r="G10" s="28"/>
      <c r="H10" s="28"/>
      <c r="I10" s="15">
        <f>COUNTIF(Cijferoverzicht!D8:D12,"Ja")</f>
        <v>4</v>
      </c>
    </row>
    <row r="11" spans="2:10">
      <c r="B11" s="13" t="s">
        <v>13</v>
      </c>
      <c r="C11" s="14">
        <f>COUNTIF(Cijferoverzicht!D8:D12,"Nee")</f>
        <v>1</v>
      </c>
      <c r="D11" s="2"/>
      <c r="F11" s="28" t="s">
        <v>14</v>
      </c>
      <c r="G11" s="28"/>
      <c r="H11" s="28"/>
      <c r="I11" s="15">
        <f>COUNTA(Cijferoverzicht!B8:B12)</f>
        <v>5</v>
      </c>
    </row>
    <row r="12" spans="2:10" ht="13.5" customHeight="1"/>
    <row r="13" spans="2:10" ht="15">
      <c r="B13" s="3" t="s">
        <v>2</v>
      </c>
      <c r="C13" s="3" t="s">
        <v>3</v>
      </c>
      <c r="D13" s="3" t="s">
        <v>16</v>
      </c>
      <c r="E13" s="3" t="s">
        <v>4</v>
      </c>
      <c r="F13" s="3" t="s">
        <v>5</v>
      </c>
      <c r="I13" s="26" t="s">
        <v>15</v>
      </c>
      <c r="J13" s="26"/>
    </row>
    <row r="14" spans="2:10">
      <c r="B14" s="4" t="str">
        <f>Cijferoverzicht!B8</f>
        <v>Lezen B1</v>
      </c>
      <c r="C14" s="2">
        <f>Cijferoverzicht!C8</f>
        <v>5.5</v>
      </c>
      <c r="D14" s="2"/>
      <c r="E14" s="4" t="str">
        <f>Cijferoverzicht!D8</f>
        <v>Ja</v>
      </c>
      <c r="F14" s="4" t="str">
        <f>Cijferoverzicht!E8</f>
        <v>Voldoende</v>
      </c>
      <c r="I14" s="27" t="s">
        <v>17</v>
      </c>
      <c r="J14" s="27"/>
    </row>
    <row r="15" spans="2:10">
      <c r="B15" s="4" t="str">
        <f>Cijferoverzicht!B9</f>
        <v>Luisteren B1</v>
      </c>
      <c r="C15" s="2">
        <f>Cijferoverzicht!C9</f>
        <v>6.2</v>
      </c>
      <c r="D15" s="2"/>
      <c r="E15" s="4" t="str">
        <f>Cijferoverzicht!D9</f>
        <v>Ja</v>
      </c>
      <c r="F15" s="4" t="str">
        <f>Cijferoverzicht!E9</f>
        <v>Voldoende</v>
      </c>
      <c r="I15" s="27"/>
      <c r="J15" s="27"/>
    </row>
    <row r="16" spans="2:10">
      <c r="B16" s="4" t="str">
        <f>Cijferoverzicht!B10</f>
        <v>Schrijven A2</v>
      </c>
      <c r="C16" s="2">
        <f>Cijferoverzicht!C10</f>
        <v>6.9</v>
      </c>
      <c r="D16" s="2"/>
      <c r="E16" s="4" t="str">
        <f>Cijferoverzicht!D10</f>
        <v>Ja</v>
      </c>
      <c r="F16" s="4" t="str">
        <f>Cijferoverzicht!E10</f>
        <v>Voldoende</v>
      </c>
      <c r="I16" s="27"/>
      <c r="J16" s="27"/>
    </row>
    <row r="17" spans="2:10">
      <c r="B17" s="4" t="str">
        <f>Cijferoverzicht!B11</f>
        <v>Gesprekken B1</v>
      </c>
      <c r="C17" s="2">
        <f>Cijferoverzicht!C11</f>
        <v>5.2</v>
      </c>
      <c r="D17" s="2"/>
      <c r="E17" s="4" t="str">
        <f>Cijferoverzicht!D11</f>
        <v>Nee</v>
      </c>
      <c r="F17" s="4" t="str">
        <f>Cijferoverzicht!E11</f>
        <v>Bijwerken</v>
      </c>
      <c r="I17" s="27"/>
      <c r="J17" s="27"/>
    </row>
    <row r="18" spans="2:10">
      <c r="B18" s="4" t="str">
        <f>Cijferoverzicht!B12</f>
        <v>Spreken A2</v>
      </c>
      <c r="C18" s="2">
        <f>Cijferoverzicht!C12</f>
        <v>8.1999999999999993</v>
      </c>
      <c r="D18" s="2"/>
      <c r="E18" s="4" t="str">
        <f>Cijferoverzicht!D12</f>
        <v>Ja</v>
      </c>
      <c r="F18" s="4" t="str">
        <f>Cijferoverzicht!E12</f>
        <v>Voldoende</v>
      </c>
      <c r="I18" s="27"/>
      <c r="J18" s="27"/>
    </row>
  </sheetData>
  <mergeCells count="13">
    <mergeCell ref="B2:J2"/>
    <mergeCell ref="F4:G4"/>
    <mergeCell ref="I4:J4"/>
    <mergeCell ref="F5:G6"/>
    <mergeCell ref="I5:J6"/>
    <mergeCell ref="B4:D4"/>
    <mergeCell ref="B5:D6"/>
    <mergeCell ref="B8:J8"/>
    <mergeCell ref="I13:J13"/>
    <mergeCell ref="I14:J18"/>
    <mergeCell ref="F9:H9"/>
    <mergeCell ref="F10:H10"/>
    <mergeCell ref="F11:H11"/>
  </mergeCells>
  <phoneticPr fontId="12" type="noConversion"/>
  <conditionalFormatting sqref="C14:D18">
    <cfRule type="colorScale" priority="1">
      <colorScale>
        <cfvo type="min"/>
        <cfvo type="percentile" val="50"/>
        <cfvo type="max"/>
        <color rgb="FFFEE2E2"/>
        <color rgb="FFFEF3C7"/>
        <color rgb="FFDCFCE7"/>
      </colorScale>
    </cfRule>
  </conditionalFormatting>
  <conditionalFormatting sqref="E14:E18">
    <cfRule type="expression" dxfId="1" priority="2">
      <formula>E14="Ja"</formula>
    </cfRule>
    <cfRule type="expression" dxfId="0" priority="3">
      <formula>E14="Nee"</formula>
    </cfRule>
  </conditionalFormatting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Cijferoverzicht</vt:lpstr>
      <vt:lpstr>Studentrapport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Luan Morina</dc:creator>
  <cp:lastModifiedBy>Luan Morina</cp:lastModifiedBy>
  <cp:lastPrinted>2026-06-27T11:01:50Z</cp:lastPrinted>
  <dcterms:created xsi:type="dcterms:W3CDTF">2026-06-27T10:50:13Z</dcterms:created>
  <dcterms:modified xsi:type="dcterms:W3CDTF">2026-06-27T11:02:09Z</dcterms:modified>
</cp:coreProperties>
</file>